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ard" sheetId="1" r:id="rId1"/>
    <sheet name="Example" sheetId="2" r:id="rId3"/>
  </sheets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[=1]0&quot; point&quot;;0&quot; points&quot;"/>
  </numFmts>
  <fonts count="7">
    <font>
      <sz val="11"/>
      <name val="Arial"/>
    </font>
    <font>
      <b/>
      <sz val="16"/>
      <name val="Arial"/>
    </font>
    <font>
      <b/>
      <sz val="12"/>
      <name val="Arial"/>
    </font>
    <font>
      <sz val="9"/>
      <color rgb="FF666666"/>
      <name val="Arial"/>
    </font>
    <font>
      <b/>
      <sz val="10"/>
      <color rgb="FF555555"/>
      <name val="Arial"/>
    </font>
    <font>
      <i/>
      <sz val="10"/>
      <color rgb="FF666666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E8D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BBBBBB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wrapText="1" vertical="top"/>
    </xf>
    <xf numFmtId="0" fontId="0" fillId="0" borderId="1" xfId="0" applyBorder="1"/>
    <xf numFmtId="164" fontId="0" fillId="0" borderId="1" xfId="0" applyNumberFormat="1" applyBorder="1"/>
    <xf numFmtId="0" fontId="0" fillId="0" borderId="0" xfId="0"/>
    <xf numFmtId="164" fontId="0" fillId="0" borderId="0" xfId="0" applyNumberFormat="1"/>
    <xf numFmtId="0" fontId="5" fillId="0" borderId="0" xfId="0" applyFont="1" applyAlignment="1">
      <alignment wrapText="1" vertical="top"/>
    </xf>
    <xf numFmtId="0" fontId="6" fillId="2" borderId="2" xfId="0" applyFont="1" applyFill="1" applyBorder="1" applyAlignment="1">
      <alignment wrapText="1" vertical="top"/>
    </xf>
    <xf numFmtId="0" fontId="0" fillId="0" borderId="2" xfId="0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0" customWidth="1"/>
    <col min="2" max="2" width="11" customWidth="1"/>
    <col min="3" max="3" width="11" customWidth="1"/>
    <col min="4" max="4" width="18" customWidth="1"/>
    <col min="5" max="5" width="16" customWidth="1"/>
    <col min="6" max="6" width="17" customWidth="1"/>
    <col min="7" max="7" width="15" customWidth="1"/>
    <col min="8" max="8" width="11" customWidth="1"/>
    <col min="9" max="9" width="16" customWidth="1"/>
    <col min="10" max="10" width="12" customWidth="1"/>
    <col min="11" max="11" width="12" customWidth="1"/>
    <col min="12" max="12" width="11" customWidth="1"/>
    <col min="13" max="13" width="12" customWidth="1" hidden="1"/>
    <col min="14" max="14" width="16" customWidth="1" hidden="1"/>
  </cols>
  <sheetData>
    <row r="1">
      <c r="A1" s="1" t="inlineStr">
        <is>
          <t xml:space="preserve">Sales leaderboard: [team name]</t>
        </is>
      </c>
    </row>
    <row r="2">
      <c r="A2" s="5" t="inlineStr">
        <is>
          <t xml:space="preserve">Week of</t>
        </is>
      </c>
      <c r="B2" s="6"/>
      <c r="C2" s="6"/>
      <c r="D2" s="6"/>
      <c r="E2" s="6"/>
    </row>
    <row r="3">
      <c r="A3" s="5" t="inlineStr">
        <is>
          <t xml:space="preserve">Updated</t>
        </is>
      </c>
      <c r="B3" s="6" t="inlineStr">
        <is>
          <t xml:space="preserve">[day and time]</t>
        </is>
      </c>
      <c r="C3" s="6"/>
      <c r="D3" s="6"/>
      <c r="E3" s="6"/>
    </row>
    <row r="4">
      <c r="A4" s="5" t="inlineStr">
        <is>
          <t xml:space="preserve">Resets</t>
        </is>
      </c>
      <c r="B4" s="6" t="inlineStr">
        <is>
          <t xml:space="preserve">Monday, 9 am</t>
        </is>
      </c>
      <c r="C4" s="6"/>
      <c r="D4" s="6"/>
      <c r="E4" s="6"/>
    </row>
    <row r="5">
      <c r="A5" s="0"/>
    </row>
    <row r="6">
      <c r="A6" s="2" t="inlineStr">
        <is>
          <t xml:space="preserve">Points for each activity</t>
        </is>
      </c>
    </row>
    <row r="7">
      <c r="A7" s="5" t="inlineStr">
        <is>
          <t xml:space="preserve">Call</t>
        </is>
      </c>
      <c r="B7" s="13">
        <v>1</v>
      </c>
    </row>
    <row r="8">
      <c r="A8" s="5" t="inlineStr">
        <is>
          <t xml:space="preserve">Meeting booked</t>
        </is>
      </c>
      <c r="B8" s="13">
        <v>3</v>
      </c>
    </row>
    <row r="9">
      <c r="A9" s="5" t="inlineStr">
        <is>
          <t xml:space="preserve">Meeting held</t>
        </is>
      </c>
      <c r="B9" s="13">
        <v>5</v>
      </c>
    </row>
    <row r="10">
      <c r="A10" s="5" t="inlineStr">
        <is>
          <t xml:space="preserve">Proposal sent</t>
        </is>
      </c>
      <c r="B10" s="13">
        <v>5</v>
      </c>
    </row>
    <row r="11">
      <c r="A11" s="5" t="inlineStr">
        <is>
          <t xml:space="preserve">Deal closed</t>
        </is>
      </c>
      <c r="B11" s="13">
        <v>10</v>
      </c>
    </row>
    <row r="12">
      <c r="A12" s="0"/>
    </row>
    <row r="13">
      <c r="A13" s="2" t="inlineStr">
        <is>
          <t xml:space="preserve">This week's board</t>
        </is>
      </c>
    </row>
    <row r="14">
      <c r="A14" s="10" t="inlineStr">
        <is>
          <t xml:space="preserve">Points each</t>
        </is>
      </c>
      <c r="C14" s="13">
        <f>$B$7</f>
      </c>
      <c r="D14" s="13">
        <f>$B$8</f>
      </c>
      <c r="E14" s="13">
        <f>$B$9</f>
      </c>
      <c r="F14" s="13">
        <f>$B$10</f>
      </c>
      <c r="G14" s="13">
        <f>$B$11</f>
      </c>
    </row>
    <row r="15">
      <c r="A15" s="11" t="inlineStr">
        <is>
          <t xml:space="preserve">Rank</t>
        </is>
      </c>
      <c r="B15" s="11" t="inlineStr">
        <is>
          <t xml:space="preserve">Rep</t>
        </is>
      </c>
      <c r="C15" s="11" t="inlineStr">
        <is>
          <t xml:space="preserve">Calls</t>
        </is>
      </c>
      <c r="D15" s="11" t="inlineStr">
        <is>
          <t xml:space="preserve">Meetings booked</t>
        </is>
      </c>
      <c r="E15" s="11" t="inlineStr">
        <is>
          <t xml:space="preserve">Meetings held</t>
        </is>
      </c>
      <c r="F15" s="11" t="inlineStr">
        <is>
          <t xml:space="preserve">Proposals sent</t>
        </is>
      </c>
      <c r="G15" s="11" t="inlineStr">
        <is>
          <t xml:space="preserve">Deals closed</t>
        </is>
      </c>
      <c r="H15" s="11" t="inlineStr">
        <is>
          <t xml:space="preserve">Points</t>
        </is>
      </c>
      <c r="I15" s="11" t="inlineStr">
        <is>
          <t xml:space="preserve">Weekly target</t>
        </is>
      </c>
      <c r="J15" s="11" t="inlineStr">
        <is>
          <t xml:space="preserve">Last week</t>
        </is>
      </c>
      <c r="K15" s="11" t="inlineStr">
        <is>
          <t xml:space="preserve">On target</t>
        </is>
      </c>
      <c r="L15" s="11" t="inlineStr">
        <is>
          <t xml:space="preserve">Up by</t>
        </is>
      </c>
      <c r="M15" s="11" t="inlineStr">
        <is>
          <t xml:space="preserve">Tie-break</t>
        </is>
      </c>
      <c r="N15" s="11" t="inlineStr">
        <is>
          <t xml:space="preserve">On target no.</t>
        </is>
      </c>
    </row>
    <row r="16">
      <c r="A16" s="12">
        <f>IF(B16="","",COUNTIF($H$16:$H$23,"&gt;"&amp;H16)+1)</f>
      </c>
      <c r="B16" s="12"/>
      <c r="C16" s="12"/>
      <c r="D16" s="12"/>
      <c r="E16" s="12"/>
      <c r="F16" s="12"/>
      <c r="G16" s="12"/>
      <c r="H16" s="12">
        <f>IF(B16="","",SUMPRODUCT(C16:G16,$C$14:$G$14))</f>
      </c>
      <c r="I16" s="12"/>
      <c r="J16" s="12"/>
      <c r="K16" s="12">
        <f>IF(OR(B16="",I16=""),"",IF(H16&gt;=I16,"Yes",""))</f>
      </c>
      <c r="L16" s="12">
        <f>IF(OR(B16="",J16=""),"",H16-J16)</f>
      </c>
      <c r="M16" s="12">
        <f>IF(B16="","",H16+ROW()/1000)</f>
      </c>
      <c r="N16" s="12">
        <f>IF(K16="Yes",COUNTIF($K$16:K16,"Yes"),"")</f>
      </c>
    </row>
    <row r="17">
      <c r="A17" s="12">
        <f>IF(B17="","",COUNTIF($H$16:$H$23,"&gt;"&amp;H17)+1)</f>
      </c>
      <c r="B17" s="12"/>
      <c r="C17" s="12"/>
      <c r="D17" s="12"/>
      <c r="E17" s="12"/>
      <c r="F17" s="12"/>
      <c r="G17" s="12"/>
      <c r="H17" s="12">
        <f>IF(B17="","",SUMPRODUCT(C17:G17,$C$14:$G$14))</f>
      </c>
      <c r="I17" s="12"/>
      <c r="J17" s="12"/>
      <c r="K17" s="12">
        <f>IF(OR(B17="",I17=""),"",IF(H17&gt;=I17,"Yes",""))</f>
      </c>
      <c r="L17" s="12">
        <f>IF(OR(B17="",J17=""),"",H17-J17)</f>
      </c>
      <c r="M17" s="12">
        <f>IF(B17="","",H17+ROW()/1000)</f>
      </c>
      <c r="N17" s="12">
        <f>IF(K17="Yes",COUNTIF($K$16:K17,"Yes"),"")</f>
      </c>
    </row>
    <row r="18">
      <c r="A18" s="12">
        <f>IF(B18="","",COUNTIF($H$16:$H$23,"&gt;"&amp;H18)+1)</f>
      </c>
      <c r="B18" s="12"/>
      <c r="C18" s="12"/>
      <c r="D18" s="12"/>
      <c r="E18" s="12"/>
      <c r="F18" s="12"/>
      <c r="G18" s="12"/>
      <c r="H18" s="12">
        <f>IF(B18="","",SUMPRODUCT(C18:G18,$C$14:$G$14))</f>
      </c>
      <c r="I18" s="12"/>
      <c r="J18" s="12"/>
      <c r="K18" s="12">
        <f>IF(OR(B18="",I18=""),"",IF(H18&gt;=I18,"Yes",""))</f>
      </c>
      <c r="L18" s="12">
        <f>IF(OR(B18="",J18=""),"",H18-J18)</f>
      </c>
      <c r="M18" s="12">
        <f>IF(B18="","",H18+ROW()/1000)</f>
      </c>
      <c r="N18" s="12">
        <f>IF(K18="Yes",COUNTIF($K$16:K18,"Yes"),"")</f>
      </c>
    </row>
    <row r="19">
      <c r="A19" s="12">
        <f>IF(B19="","",COUNTIF($H$16:$H$23,"&gt;"&amp;H19)+1)</f>
      </c>
      <c r="B19" s="12"/>
      <c r="C19" s="12"/>
      <c r="D19" s="12"/>
      <c r="E19" s="12"/>
      <c r="F19" s="12"/>
      <c r="G19" s="12"/>
      <c r="H19" s="12">
        <f>IF(B19="","",SUMPRODUCT(C19:G19,$C$14:$G$14))</f>
      </c>
      <c r="I19" s="12"/>
      <c r="J19" s="12"/>
      <c r="K19" s="12">
        <f>IF(OR(B19="",I19=""),"",IF(H19&gt;=I19,"Yes",""))</f>
      </c>
      <c r="L19" s="12">
        <f>IF(OR(B19="",J19=""),"",H19-J19)</f>
      </c>
      <c r="M19" s="12">
        <f>IF(B19="","",H19+ROW()/1000)</f>
      </c>
      <c r="N19" s="12">
        <f>IF(K19="Yes",COUNTIF($K$16:K19,"Yes"),"")</f>
      </c>
    </row>
    <row r="20">
      <c r="A20" s="12">
        <f>IF(B20="","",COUNTIF($H$16:$H$23,"&gt;"&amp;H20)+1)</f>
      </c>
      <c r="B20" s="12"/>
      <c r="C20" s="12"/>
      <c r="D20" s="12"/>
      <c r="E20" s="12"/>
      <c r="F20" s="12"/>
      <c r="G20" s="12"/>
      <c r="H20" s="12">
        <f>IF(B20="","",SUMPRODUCT(C20:G20,$C$14:$G$14))</f>
      </c>
      <c r="I20" s="12"/>
      <c r="J20" s="12"/>
      <c r="K20" s="12">
        <f>IF(OR(B20="",I20=""),"",IF(H20&gt;=I20,"Yes",""))</f>
      </c>
      <c r="L20" s="12">
        <f>IF(OR(B20="",J20=""),"",H20-J20)</f>
      </c>
      <c r="M20" s="12">
        <f>IF(B20="","",H20+ROW()/1000)</f>
      </c>
      <c r="N20" s="12">
        <f>IF(K20="Yes",COUNTIF($K$16:K20,"Yes"),"")</f>
      </c>
    </row>
    <row r="21">
      <c r="A21" s="12">
        <f>IF(B21="","",COUNTIF($H$16:$H$23,"&gt;"&amp;H21)+1)</f>
      </c>
      <c r="B21" s="12"/>
      <c r="C21" s="12"/>
      <c r="D21" s="12"/>
      <c r="E21" s="12"/>
      <c r="F21" s="12"/>
      <c r="G21" s="12"/>
      <c r="H21" s="12">
        <f>IF(B21="","",SUMPRODUCT(C21:G21,$C$14:$G$14))</f>
      </c>
      <c r="I21" s="12"/>
      <c r="J21" s="12"/>
      <c r="K21" s="12">
        <f>IF(OR(B21="",I21=""),"",IF(H21&gt;=I21,"Yes",""))</f>
      </c>
      <c r="L21" s="12">
        <f>IF(OR(B21="",J21=""),"",H21-J21)</f>
      </c>
      <c r="M21" s="12">
        <f>IF(B21="","",H21+ROW()/1000)</f>
      </c>
      <c r="N21" s="12">
        <f>IF(K21="Yes",COUNTIF($K$16:K21,"Yes"),"")</f>
      </c>
    </row>
    <row r="22">
      <c r="A22" s="12">
        <f>IF(B22="","",COUNTIF($H$16:$H$23,"&gt;"&amp;H22)+1)</f>
      </c>
      <c r="B22" s="12"/>
      <c r="C22" s="12"/>
      <c r="D22" s="12"/>
      <c r="E22" s="12"/>
      <c r="F22" s="12"/>
      <c r="G22" s="12"/>
      <c r="H22" s="12">
        <f>IF(B22="","",SUMPRODUCT(C22:G22,$C$14:$G$14))</f>
      </c>
      <c r="I22" s="12"/>
      <c r="J22" s="12"/>
      <c r="K22" s="12">
        <f>IF(OR(B22="",I22=""),"",IF(H22&gt;=I22,"Yes",""))</f>
      </c>
      <c r="L22" s="12">
        <f>IF(OR(B22="",J22=""),"",H22-J22)</f>
      </c>
      <c r="M22" s="12">
        <f>IF(B22="","",H22+ROW()/1000)</f>
      </c>
      <c r="N22" s="12">
        <f>IF(K22="Yes",COUNTIF($K$16:K22,"Yes"),"")</f>
      </c>
    </row>
    <row r="23">
      <c r="A23" s="12">
        <f>IF(B23="","",COUNTIF($H$16:$H$23,"&gt;"&amp;H23)+1)</f>
      </c>
      <c r="B23" s="12"/>
      <c r="C23" s="12"/>
      <c r="D23" s="12"/>
      <c r="E23" s="12"/>
      <c r="F23" s="12"/>
      <c r="G23" s="12"/>
      <c r="H23" s="12">
        <f>IF(B23="","",SUMPRODUCT(C23:G23,$C$14:$G$14))</f>
      </c>
      <c r="I23" s="12"/>
      <c r="J23" s="12"/>
      <c r="K23" s="12">
        <f>IF(OR(B23="",I23=""),"",IF(H23&gt;=I23,"Yes",""))</f>
      </c>
      <c r="L23" s="12">
        <f>IF(OR(B23="",J23=""),"",H23-J23)</f>
      </c>
      <c r="M23" s="12">
        <f>IF(B23="","",H23+ROW()/1000)</f>
      </c>
      <c r="N23" s="12">
        <f>IF(K23="Yes",COUNTIF($K$16:K23,"Yes"),"")</f>
      </c>
    </row>
    <row r="24">
      <c r="A24" s="0"/>
    </row>
    <row r="25">
      <c r="A25" s="2" t="inlineStr">
        <is>
          <t xml:space="preserve">The board, highest first</t>
        </is>
      </c>
    </row>
    <row r="26">
      <c r="A26" s="11" t="inlineStr">
        <is>
          <t xml:space="preserve">Rank</t>
        </is>
      </c>
      <c r="B26" s="11" t="inlineStr">
        <is>
          <t xml:space="preserve">Rep</t>
        </is>
      </c>
      <c r="C26" s="11" t="inlineStr">
        <is>
          <t xml:space="preserve">Points</t>
        </is>
      </c>
      <c r="D26" s="11" t="inlineStr">
        <is>
          <t xml:space="preserve">On target</t>
        </is>
      </c>
    </row>
    <row r="27">
      <c r="A27" s="12">
        <v>1</v>
      </c>
      <c r="B27" s="12">
        <f>IFERROR(INDEX($B$16:$B$23,MATCH(LARGE($M$16:$M$23,1),$M$16:$M$23,0)),"")</f>
      </c>
      <c r="C27" s="12">
        <f>IFERROR(INDEX($H$16:$H$23,MATCH(LARGE($M$16:$M$23,1),$M$16:$M$23,0)),"")</f>
      </c>
      <c r="D27" s="12">
        <f>IFERROR(INDEX($K$16:$K$23,MATCH(LARGE($M$16:$M$23,1),$M$16:$M$23,0)),"")</f>
      </c>
    </row>
    <row r="28">
      <c r="A28" s="12">
        <v>2</v>
      </c>
      <c r="B28" s="12">
        <f>IFERROR(INDEX($B$16:$B$23,MATCH(LARGE($M$16:$M$23,2),$M$16:$M$23,0)),"")</f>
      </c>
      <c r="C28" s="12">
        <f>IFERROR(INDEX($H$16:$H$23,MATCH(LARGE($M$16:$M$23,2),$M$16:$M$23,0)),"")</f>
      </c>
      <c r="D28" s="12">
        <f>IFERROR(INDEX($K$16:$K$23,MATCH(LARGE($M$16:$M$23,2),$M$16:$M$23,0)),"")</f>
      </c>
    </row>
    <row r="29">
      <c r="A29" s="12">
        <v>3</v>
      </c>
      <c r="B29" s="12">
        <f>IFERROR(INDEX($B$16:$B$23,MATCH(LARGE($M$16:$M$23,3),$M$16:$M$23,0)),"")</f>
      </c>
      <c r="C29" s="12">
        <f>IFERROR(INDEX($H$16:$H$23,MATCH(LARGE($M$16:$M$23,3),$M$16:$M$23,0)),"")</f>
      </c>
      <c r="D29" s="12">
        <f>IFERROR(INDEX($K$16:$K$23,MATCH(LARGE($M$16:$M$23,3),$M$16:$M$23,0)),"")</f>
      </c>
    </row>
    <row r="30">
      <c r="A30" s="12">
        <v>4</v>
      </c>
      <c r="B30" s="12">
        <f>IFERROR(INDEX($B$16:$B$23,MATCH(LARGE($M$16:$M$23,4),$M$16:$M$23,0)),"")</f>
      </c>
      <c r="C30" s="12">
        <f>IFERROR(INDEX($H$16:$H$23,MATCH(LARGE($M$16:$M$23,4),$M$16:$M$23,0)),"")</f>
      </c>
      <c r="D30" s="12">
        <f>IFERROR(INDEX($K$16:$K$23,MATCH(LARGE($M$16:$M$23,4),$M$16:$M$23,0)),"")</f>
      </c>
    </row>
    <row r="31">
      <c r="A31" s="12">
        <v>5</v>
      </c>
      <c r="B31" s="12">
        <f>IFERROR(INDEX($B$16:$B$23,MATCH(LARGE($M$16:$M$23,5),$M$16:$M$23,0)),"")</f>
      </c>
      <c r="C31" s="12">
        <f>IFERROR(INDEX($H$16:$H$23,MATCH(LARGE($M$16:$M$23,5),$M$16:$M$23,0)),"")</f>
      </c>
      <c r="D31" s="12">
        <f>IFERROR(INDEX($K$16:$K$23,MATCH(LARGE($M$16:$M$23,5),$M$16:$M$23,0)),"")</f>
      </c>
    </row>
    <row r="32">
      <c r="A32" s="12">
        <v>6</v>
      </c>
      <c r="B32" s="12">
        <f>IFERROR(INDEX($B$16:$B$23,MATCH(LARGE($M$16:$M$23,6),$M$16:$M$23,0)),"")</f>
      </c>
      <c r="C32" s="12">
        <f>IFERROR(INDEX($H$16:$H$23,MATCH(LARGE($M$16:$M$23,6),$M$16:$M$23,0)),"")</f>
      </c>
      <c r="D32" s="12">
        <f>IFERROR(INDEX($K$16:$K$23,MATCH(LARGE($M$16:$M$23,6),$M$16:$M$23,0)),"")</f>
      </c>
    </row>
    <row r="33">
      <c r="A33" s="12">
        <v>7</v>
      </c>
      <c r="B33" s="12">
        <f>IFERROR(INDEX($B$16:$B$23,MATCH(LARGE($M$16:$M$23,7),$M$16:$M$23,0)),"")</f>
      </c>
      <c r="C33" s="12">
        <f>IFERROR(INDEX($H$16:$H$23,MATCH(LARGE($M$16:$M$23,7),$M$16:$M$23,0)),"")</f>
      </c>
      <c r="D33" s="12">
        <f>IFERROR(INDEX($K$16:$K$23,MATCH(LARGE($M$16:$M$23,7),$M$16:$M$23,0)),"")</f>
      </c>
    </row>
    <row r="34">
      <c r="A34" s="12">
        <v>8</v>
      </c>
      <c r="B34" s="12">
        <f>IFERROR(INDEX($B$16:$B$23,MATCH(LARGE($M$16:$M$23,8),$M$16:$M$23,0)),"")</f>
      </c>
      <c r="C34" s="12">
        <f>IFERROR(INDEX($H$16:$H$23,MATCH(LARGE($M$16:$M$23,8),$M$16:$M$23,0)),"")</f>
      </c>
      <c r="D34" s="12">
        <f>IFERROR(INDEX($K$16:$K$23,MATCH(LARGE($M$16:$M$23,8),$M$16:$M$23,0)),"")</f>
      </c>
    </row>
    <row r="35">
      <c r="A35" s="0"/>
    </row>
    <row r="36">
      <c r="A36" s="2" t="inlineStr">
        <is>
          <t xml:space="preserve">On target this week</t>
        </is>
      </c>
    </row>
    <row r="37">
      <c r="A37" s="5" t="inlineStr">
        <is>
          <t xml:space="preserve">On target</t>
        </is>
      </c>
      <c r="B37" s="6">
        <f>COUNTIF($K$16:$K$23,"Yes")&amp;" of "&amp;COUNTA($B$16:$B$23)</f>
      </c>
      <c r="C37" s="6"/>
      <c r="D37" s="6"/>
      <c r="E37" s="6"/>
    </row>
    <row r="38">
      <c r="A38" s="5"/>
      <c r="B38" s="6">
        <f>IFERROR(INDEX($B$16:$B$23,MATCH(1,$N$16:$N$23,0)),"")</f>
      </c>
      <c r="C38" s="6"/>
      <c r="D38" s="6"/>
      <c r="E38" s="6"/>
    </row>
    <row r="39">
      <c r="A39" s="5"/>
      <c r="B39" s="6">
        <f>IFERROR(INDEX($B$16:$B$23,MATCH(2,$N$16:$N$23,0)),"")</f>
      </c>
      <c r="C39" s="6"/>
      <c r="D39" s="6"/>
      <c r="E39" s="6"/>
    </row>
    <row r="40">
      <c r="A40" s="5"/>
      <c r="B40" s="6">
        <f>IFERROR(INDEX($B$16:$B$23,MATCH(3,$N$16:$N$23,0)),"")</f>
      </c>
      <c r="C40" s="6"/>
      <c r="D40" s="6"/>
      <c r="E40" s="6"/>
    </row>
    <row r="41">
      <c r="A41" s="5"/>
      <c r="B41" s="6">
        <f>IFERROR(INDEX($B$16:$B$23,MATCH(4,$N$16:$N$23,0)),"")</f>
      </c>
      <c r="C41" s="6"/>
      <c r="D41" s="6"/>
      <c r="E41" s="6"/>
    </row>
    <row r="42">
      <c r="A42" s="5"/>
      <c r="B42" s="6">
        <f>IFERROR(INDEX($B$16:$B$23,MATCH(5,$N$16:$N$23,0)),"")</f>
      </c>
      <c r="C42" s="6"/>
      <c r="D42" s="6"/>
      <c r="E42" s="6"/>
    </row>
    <row r="43">
      <c r="A43" s="5"/>
      <c r="B43" s="6">
        <f>IFERROR(INDEX($B$16:$B$23,MATCH(6,$N$16:$N$23,0)),"")</f>
      </c>
      <c r="C43" s="6"/>
      <c r="D43" s="6"/>
      <c r="E43" s="6"/>
    </row>
    <row r="44">
      <c r="A44" s="5"/>
      <c r="B44" s="6">
        <f>IFERROR(INDEX($B$16:$B$23,MATCH(7,$N$16:$N$23,0)),"")</f>
      </c>
      <c r="C44" s="6"/>
      <c r="D44" s="6"/>
      <c r="E44" s="6"/>
    </row>
    <row r="45">
      <c r="A45" s="5"/>
      <c r="B45" s="6">
        <f>IFERROR(INDEX($B$16:$B$23,MATCH(8,$N$16:$N$23,0)),"")</f>
      </c>
      <c r="C45" s="6"/>
      <c r="D45" s="6"/>
      <c r="E45" s="6"/>
    </row>
    <row r="46">
      <c r="A46" s="0"/>
    </row>
    <row r="47">
      <c r="A47" s="2" t="inlineStr">
        <is>
          <t xml:space="preserve">Most improved on last week</t>
        </is>
      </c>
    </row>
    <row r="48">
      <c r="A48" s="5" t="inlineStr">
        <is>
          <t xml:space="preserve">Rep</t>
        </is>
      </c>
      <c r="B48" s="6">
        <f>IF(COUNT($L$16:$L$23)=0,"",INDEX($B$16:$B$23,MATCH(MAX($L$16:$L$23),$L$16:$L$23,0)))</f>
      </c>
      <c r="C48" s="6"/>
      <c r="D48" s="6"/>
      <c r="E48" s="6"/>
    </row>
    <row r="49">
      <c r="A49" s="5" t="inlineStr">
        <is>
          <t xml:space="preserve">Points</t>
        </is>
      </c>
      <c r="B49" s="6">
        <f>IF(COUNT($L$16:$L$23)=0,"",INDEX($H$16:$H$23,MATCH(MAX($L$16:$L$23),$L$16:$L$23,0)))</f>
      </c>
      <c r="C49" s="6"/>
      <c r="D49" s="6"/>
      <c r="E49" s="6"/>
    </row>
    <row r="50">
      <c r="A50" s="5" t="inlineStr">
        <is>
          <t xml:space="preserve">Last week</t>
        </is>
      </c>
      <c r="B50" s="6">
        <f>IF(COUNT($L$16:$L$23)=0,"",INDEX($J$16:$J$23,MATCH(MAX($L$16:$L$23),$L$16:$L$23,0)))</f>
      </c>
      <c r="C50" s="6"/>
      <c r="D50" s="6"/>
      <c r="E50" s="6"/>
    </row>
    <row r="51">
      <c r="A51" s="5" t="inlineStr">
        <is>
          <t xml:space="preserve">Up by</t>
        </is>
      </c>
      <c r="B51" s="6">
        <f>IF(COUNT($L$16:$L$23)=0,"",MAX($L$16:$L$23))</f>
      </c>
      <c r="C51" s="6"/>
      <c r="D51" s="6"/>
      <c r="E51" s="6"/>
    </row>
    <row r="52">
      <c r="A52" s="0"/>
    </row>
    <row r="53">
      <c r="A53" s="2" t="inlineStr">
        <is>
          <t xml:space="preserve">The rules</t>
        </is>
      </c>
    </row>
    <row r="54">
      <c r="A54" s="0" t="inlineStr">
        <is>
          <t xml:space="preserve">Every rep agrees a weekly target in points with you on Monday</t>
        </is>
      </c>
    </row>
    <row r="55">
      <c r="A55" s="0" t="inlineStr">
        <is>
          <t xml:space="preserve">Log it the same day. Anything added after Friday, 5 pm counts next week</t>
        </is>
      </c>
    </row>
    <row r="56">
      <c r="A56" s="0" t="inlineStr">
        <is>
          <t xml:space="preserve">Monday's team meeting names the top three, the most improved and everyone on target</t>
        </is>
      </c>
    </row>
    <row r="57">
      <c r="A57" s="0" t="inlineStr">
        <is>
          <t xml:space="preserve">The points only change at the start of a month, and the team hears first</t>
        </is>
      </c>
    </row>
    <row r="58">
      <c r="A58" s="0"/>
    </row>
    <row r="59">
      <c r="A59" s="3" t="inlineStr">
        <is>
          <t xml:space="preserve">Free from activity-tracker.io/templates/sales-leaderboard</t>
        </is>
      </c>
    </row>
  </sheetData>
  <mergeCells count="16">
    <mergeCell ref="B2:E2"/>
    <mergeCell ref="B3:E3"/>
    <mergeCell ref="B4:E4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8:E48"/>
    <mergeCell ref="B49:E49"/>
    <mergeCell ref="B50:E50"/>
    <mergeCell ref="B51:E51"/>
  </mergeCells>
  <pageMargins left="0.6" right="0.6" top="0.6" bottom="0.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30" customWidth="1"/>
    <col min="2" max="2" width="11" customWidth="1"/>
    <col min="3" max="3" width="11" customWidth="1"/>
    <col min="4" max="4" width="18" customWidth="1"/>
    <col min="5" max="5" width="16" customWidth="1"/>
    <col min="6" max="6" width="17" customWidth="1"/>
    <col min="7" max="7" width="15" customWidth="1"/>
    <col min="8" max="8" width="11" customWidth="1"/>
    <col min="9" max="9" width="16" customWidth="1"/>
    <col min="10" max="10" width="12" customWidth="1"/>
    <col min="11" max="11" width="12" customWidth="1"/>
    <col min="12" max="12" width="11" customWidth="1"/>
    <col min="13" max="13" width="12" customWidth="1" hidden="1"/>
    <col min="14" max="14" width="16" customWidth="1" hidden="1"/>
  </cols>
  <sheetData>
    <row r="1">
      <c r="A1" s="1" t="inlineStr">
        <is>
          <t xml:space="preserve">Sales leaderboard: example team, week of 21 September</t>
        </is>
      </c>
    </row>
    <row r="2">
      <c r="A2" s="5" t="inlineStr">
        <is>
          <t xml:space="preserve">Week of</t>
        </is>
      </c>
      <c r="B2" s="6" t="inlineStr">
        <is>
          <t xml:space="preserve">21 September</t>
        </is>
      </c>
      <c r="C2" s="6"/>
      <c r="D2" s="6"/>
      <c r="E2" s="6"/>
    </row>
    <row r="3">
      <c r="A3" s="5" t="inlineStr">
        <is>
          <t xml:space="preserve">Updated</t>
        </is>
      </c>
      <c r="B3" s="6" t="inlineStr">
        <is>
          <t xml:space="preserve">[day and time]</t>
        </is>
      </c>
      <c r="C3" s="6"/>
      <c r="D3" s="6"/>
      <c r="E3" s="6"/>
    </row>
    <row r="4">
      <c r="A4" s="5" t="inlineStr">
        <is>
          <t xml:space="preserve">Resets</t>
        </is>
      </c>
      <c r="B4" s="6" t="inlineStr">
        <is>
          <t xml:space="preserve">Monday, 9 am</t>
        </is>
      </c>
      <c r="C4" s="6"/>
      <c r="D4" s="6"/>
      <c r="E4" s="6"/>
    </row>
    <row r="5">
      <c r="A5" s="0"/>
    </row>
    <row r="6">
      <c r="A6" s="2" t="inlineStr">
        <is>
          <t xml:space="preserve">Points for each activity</t>
        </is>
      </c>
    </row>
    <row r="7">
      <c r="A7" s="5" t="inlineStr">
        <is>
          <t xml:space="preserve">Call</t>
        </is>
      </c>
      <c r="B7" s="13">
        <v>1</v>
      </c>
    </row>
    <row r="8">
      <c r="A8" s="5" t="inlineStr">
        <is>
          <t xml:space="preserve">Meeting booked</t>
        </is>
      </c>
      <c r="B8" s="13">
        <v>3</v>
      </c>
    </row>
    <row r="9">
      <c r="A9" s="5" t="inlineStr">
        <is>
          <t xml:space="preserve">Meeting held</t>
        </is>
      </c>
      <c r="B9" s="13">
        <v>5</v>
      </c>
    </row>
    <row r="10">
      <c r="A10" s="5" t="inlineStr">
        <is>
          <t xml:space="preserve">Proposal sent</t>
        </is>
      </c>
      <c r="B10" s="13">
        <v>5</v>
      </c>
    </row>
    <row r="11">
      <c r="A11" s="5" t="inlineStr">
        <is>
          <t xml:space="preserve">Deal closed</t>
        </is>
      </c>
      <c r="B11" s="13">
        <v>10</v>
      </c>
    </row>
    <row r="12">
      <c r="A12" s="0"/>
    </row>
    <row r="13">
      <c r="A13" s="2" t="inlineStr">
        <is>
          <t xml:space="preserve">This week's board</t>
        </is>
      </c>
    </row>
    <row r="14">
      <c r="A14" s="10" t="inlineStr">
        <is>
          <t xml:space="preserve">Points each</t>
        </is>
      </c>
      <c r="C14" s="13">
        <f>$B$7</f>
      </c>
      <c r="D14" s="13">
        <f>$B$8</f>
      </c>
      <c r="E14" s="13">
        <f>$B$9</f>
      </c>
      <c r="F14" s="13">
        <f>$B$10</f>
      </c>
      <c r="G14" s="13">
        <f>$B$11</f>
      </c>
    </row>
    <row r="15">
      <c r="A15" s="11" t="inlineStr">
        <is>
          <t xml:space="preserve">Rank</t>
        </is>
      </c>
      <c r="B15" s="11" t="inlineStr">
        <is>
          <t xml:space="preserve">Rep</t>
        </is>
      </c>
      <c r="C15" s="11" t="inlineStr">
        <is>
          <t xml:space="preserve">Calls</t>
        </is>
      </c>
      <c r="D15" s="11" t="inlineStr">
        <is>
          <t xml:space="preserve">Meetings booked</t>
        </is>
      </c>
      <c r="E15" s="11" t="inlineStr">
        <is>
          <t xml:space="preserve">Meetings held</t>
        </is>
      </c>
      <c r="F15" s="11" t="inlineStr">
        <is>
          <t xml:space="preserve">Proposals sent</t>
        </is>
      </c>
      <c r="G15" s="11" t="inlineStr">
        <is>
          <t xml:space="preserve">Deals closed</t>
        </is>
      </c>
      <c r="H15" s="11" t="inlineStr">
        <is>
          <t xml:space="preserve">Points</t>
        </is>
      </c>
      <c r="I15" s="11" t="inlineStr">
        <is>
          <t xml:space="preserve">Weekly target</t>
        </is>
      </c>
      <c r="J15" s="11" t="inlineStr">
        <is>
          <t xml:space="preserve">Last week</t>
        </is>
      </c>
      <c r="K15" s="11" t="inlineStr">
        <is>
          <t xml:space="preserve">On target</t>
        </is>
      </c>
      <c r="L15" s="11" t="inlineStr">
        <is>
          <t xml:space="preserve">Up by</t>
        </is>
      </c>
      <c r="M15" s="11" t="inlineStr">
        <is>
          <t xml:space="preserve">Tie-break</t>
        </is>
      </c>
      <c r="N15" s="11" t="inlineStr">
        <is>
          <t xml:space="preserve">On target no.</t>
        </is>
      </c>
    </row>
    <row r="16">
      <c r="A16" s="12">
        <f>IF(B16="","",COUNTIF($H$16:$H$23,"&gt;"&amp;H16)+1)</f>
      </c>
      <c r="B16" s="12" t="inlineStr">
        <is>
          <t xml:space="preserve">Priya</t>
        </is>
      </c>
      <c r="C16" s="12">
        <v>62</v>
      </c>
      <c r="D16" s="12">
        <v>6</v>
      </c>
      <c r="E16" s="12">
        <v>5</v>
      </c>
      <c r="F16" s="12">
        <v>3</v>
      </c>
      <c r="G16" s="12">
        <v>1</v>
      </c>
      <c r="H16" s="12">
        <f>IF(B16="","",SUMPRODUCT(C16:G16,$C$14:$G$14))</f>
      </c>
      <c r="I16" s="12">
        <v>120</v>
      </c>
      <c r="J16" s="12">
        <v>118</v>
      </c>
      <c r="K16" s="12">
        <f>IF(OR(B16="",I16=""),"",IF(H16&gt;=I16,"Yes",""))</f>
      </c>
      <c r="L16" s="12">
        <f>IF(OR(B16="",J16=""),"",H16-J16)</f>
      </c>
      <c r="M16" s="12">
        <f>IF(B16="","",H16+ROW()/1000)</f>
      </c>
      <c r="N16" s="12">
        <f>IF(K16="Yes",COUNTIF($K$16:K16,"Yes"),"")</f>
      </c>
    </row>
    <row r="17">
      <c r="A17" s="12">
        <f>IF(B17="","",COUNTIF($H$16:$H$23,"&gt;"&amp;H17)+1)</f>
      </c>
      <c r="B17" s="12" t="inlineStr">
        <is>
          <t xml:space="preserve">Dan</t>
        </is>
      </c>
      <c r="C17" s="12">
        <v>48</v>
      </c>
      <c r="D17" s="12">
        <v>4</v>
      </c>
      <c r="E17" s="12">
        <v>4</v>
      </c>
      <c r="F17" s="12">
        <v>4</v>
      </c>
      <c r="G17" s="12">
        <v>2</v>
      </c>
      <c r="H17" s="12">
        <f>IF(B17="","",SUMPRODUCT(C17:G17,$C$14:$G$14))</f>
      </c>
      <c r="I17" s="12">
        <v>110</v>
      </c>
      <c r="J17" s="12">
        <v>131</v>
      </c>
      <c r="K17" s="12">
        <f>IF(OR(B17="",I17=""),"",IF(H17&gt;=I17,"Yes",""))</f>
      </c>
      <c r="L17" s="12">
        <f>IF(OR(B17="",J17=""),"",H17-J17)</f>
      </c>
      <c r="M17" s="12">
        <f>IF(B17="","",H17+ROW()/1000)</f>
      </c>
      <c r="N17" s="12">
        <f>IF(K17="Yes",COUNTIF($K$16:K17,"Yes"),"")</f>
      </c>
    </row>
    <row r="18">
      <c r="A18" s="12">
        <f>IF(B18="","",COUNTIF($H$16:$H$23,"&gt;"&amp;H18)+1)</f>
      </c>
      <c r="B18" s="12" t="inlineStr">
        <is>
          <t xml:space="preserve">Mei</t>
        </is>
      </c>
      <c r="C18" s="12">
        <v>71</v>
      </c>
      <c r="D18" s="12">
        <v>5</v>
      </c>
      <c r="E18" s="12">
        <v>3</v>
      </c>
      <c r="F18" s="12">
        <v>2</v>
      </c>
      <c r="G18" s="12">
        <v>0</v>
      </c>
      <c r="H18" s="12">
        <f>IF(B18="","",SUMPRODUCT(C18:G18,$C$14:$G$14))</f>
      </c>
      <c r="I18" s="12">
        <v>100</v>
      </c>
      <c r="J18" s="12">
        <v>84</v>
      </c>
      <c r="K18" s="12">
        <f>IF(OR(B18="",I18=""),"",IF(H18&gt;=I18,"Yes",""))</f>
      </c>
      <c r="L18" s="12">
        <f>IF(OR(B18="",J18=""),"",H18-J18)</f>
      </c>
      <c r="M18" s="12">
        <f>IF(B18="","",H18+ROW()/1000)</f>
      </c>
      <c r="N18" s="12">
        <f>IF(K18="Yes",COUNTIF($K$16:K18,"Yes"),"")</f>
      </c>
    </row>
    <row r="19">
      <c r="A19" s="12">
        <f>IF(B19="","",COUNTIF($H$16:$H$23,"&gt;"&amp;H19)+1)</f>
      </c>
      <c r="B19" s="12" t="inlineStr">
        <is>
          <t xml:space="preserve">Tom</t>
        </is>
      </c>
      <c r="C19" s="12">
        <v>40</v>
      </c>
      <c r="D19" s="12">
        <v>3</v>
      </c>
      <c r="E19" s="12">
        <v>5</v>
      </c>
      <c r="F19" s="12">
        <v>3</v>
      </c>
      <c r="G19" s="12">
        <v>1</v>
      </c>
      <c r="H19" s="12">
        <f>IF(B19="","",SUMPRODUCT(C19:G19,$C$14:$G$14))</f>
      </c>
      <c r="I19" s="12">
        <v>90</v>
      </c>
      <c r="J19" s="12">
        <v>95</v>
      </c>
      <c r="K19" s="12">
        <f>IF(OR(B19="",I19=""),"",IF(H19&gt;=I19,"Yes",""))</f>
      </c>
      <c r="L19" s="12">
        <f>IF(OR(B19="",J19=""),"",H19-J19)</f>
      </c>
      <c r="M19" s="12">
        <f>IF(B19="","",H19+ROW()/1000)</f>
      </c>
      <c r="N19" s="12">
        <f>IF(K19="Yes",COUNTIF($K$16:K19,"Yes"),"")</f>
      </c>
    </row>
    <row r="20">
      <c r="A20" s="12">
        <f>IF(B20="","",COUNTIF($H$16:$H$23,"&gt;"&amp;H20)+1)</f>
      </c>
      <c r="B20" s="12" t="inlineStr">
        <is>
          <t xml:space="preserve">Aisha</t>
        </is>
      </c>
      <c r="C20" s="12">
        <v>55</v>
      </c>
      <c r="D20" s="12">
        <v>4</v>
      </c>
      <c r="E20" s="12">
        <v>2</v>
      </c>
      <c r="F20" s="12">
        <v>1</v>
      </c>
      <c r="G20" s="12">
        <v>0</v>
      </c>
      <c r="H20" s="12">
        <f>IF(B20="","",SUMPRODUCT(C20:G20,$C$14:$G$14))</f>
      </c>
      <c r="I20" s="12">
        <v>90</v>
      </c>
      <c r="J20" s="12">
        <v>88</v>
      </c>
      <c r="K20" s="12">
        <f>IF(OR(B20="",I20=""),"",IF(H20&gt;=I20,"Yes",""))</f>
      </c>
      <c r="L20" s="12">
        <f>IF(OR(B20="",J20=""),"",H20-J20)</f>
      </c>
      <c r="M20" s="12">
        <f>IF(B20="","",H20+ROW()/1000)</f>
      </c>
      <c r="N20" s="12">
        <f>IF(K20="Yes",COUNTIF($K$16:K20,"Yes"),"")</f>
      </c>
    </row>
    <row r="21">
      <c r="A21" s="12">
        <f>IF(B21="","",COUNTIF($H$16:$H$23,"&gt;"&amp;H21)+1)</f>
      </c>
      <c r="B21" s="12" t="inlineStr">
        <is>
          <t xml:space="preserve">Ravi</t>
        </is>
      </c>
      <c r="C21" s="12">
        <v>30</v>
      </c>
      <c r="D21" s="12">
        <v>2</v>
      </c>
      <c r="E21" s="12">
        <v>3</v>
      </c>
      <c r="F21" s="12">
        <v>2</v>
      </c>
      <c r="G21" s="12">
        <v>1</v>
      </c>
      <c r="H21" s="12">
        <f>IF(B21="","",SUMPRODUCT(C21:G21,$C$14:$G$14))</f>
      </c>
      <c r="I21" s="12">
        <v>60</v>
      </c>
      <c r="J21" s="12">
        <v>46</v>
      </c>
      <c r="K21" s="12">
        <f>IF(OR(B21="",I21=""),"",IF(H21&gt;=I21,"Yes",""))</f>
      </c>
      <c r="L21" s="12">
        <f>IF(OR(B21="",J21=""),"",H21-J21)</f>
      </c>
      <c r="M21" s="12">
        <f>IF(B21="","",H21+ROW()/1000)</f>
      </c>
      <c r="N21" s="12">
        <f>IF(K21="Yes",COUNTIF($K$16:K21,"Yes"),"")</f>
      </c>
    </row>
    <row r="22">
      <c r="A22" s="12">
        <f>IF(B22="","",COUNTIF($H$16:$H$23,"&gt;"&amp;H22)+1)</f>
      </c>
      <c r="B22" s="12" t="inlineStr">
        <is>
          <t xml:space="preserve">Sam</t>
        </is>
      </c>
      <c r="C22" s="12">
        <v>35</v>
      </c>
      <c r="D22" s="12">
        <v>2</v>
      </c>
      <c r="E22" s="12">
        <v>1</v>
      </c>
      <c r="F22" s="12">
        <v>1</v>
      </c>
      <c r="G22" s="12">
        <v>0</v>
      </c>
      <c r="H22" s="12">
        <f>IF(B22="","",SUMPRODUCT(C22:G22,$C$14:$G$14))</f>
      </c>
      <c r="I22" s="12">
        <v>70</v>
      </c>
      <c r="J22" s="12">
        <v>60</v>
      </c>
      <c r="K22" s="12">
        <f>IF(OR(B22="",I22=""),"",IF(H22&gt;=I22,"Yes",""))</f>
      </c>
      <c r="L22" s="12">
        <f>IF(OR(B22="",J22=""),"",H22-J22)</f>
      </c>
      <c r="M22" s="12">
        <f>IF(B22="","",H22+ROW()/1000)</f>
      </c>
      <c r="N22" s="12">
        <f>IF(K22="Yes",COUNTIF($K$16:K22,"Yes"),"")</f>
      </c>
    </row>
    <row r="23">
      <c r="A23" s="12">
        <f>IF(B23="","",COUNTIF($H$16:$H$23,"&gt;"&amp;H23)+1)</f>
      </c>
      <c r="B23" s="12" t="inlineStr">
        <is>
          <t xml:space="preserve">Grace</t>
        </is>
      </c>
      <c r="C23" s="12">
        <v>22</v>
      </c>
      <c r="D23" s="12">
        <v>1</v>
      </c>
      <c r="E23" s="12">
        <v>1</v>
      </c>
      <c r="F23" s="12">
        <v>0</v>
      </c>
      <c r="G23" s="12">
        <v>0</v>
      </c>
      <c r="H23" s="12">
        <f>IF(B23="","",SUMPRODUCT(C23:G23,$C$14:$G$14))</f>
      </c>
      <c r="I23" s="12">
        <v>40</v>
      </c>
      <c r="J23" s="12">
        <v>18</v>
      </c>
      <c r="K23" s="12">
        <f>IF(OR(B23="",I23=""),"",IF(H23&gt;=I23,"Yes",""))</f>
      </c>
      <c r="L23" s="12">
        <f>IF(OR(B23="",J23=""),"",H23-J23)</f>
      </c>
      <c r="M23" s="12">
        <f>IF(B23="","",H23+ROW()/1000)</f>
      </c>
      <c r="N23" s="12">
        <f>IF(K23="Yes",COUNTIF($K$16:K23,"Yes"),"")</f>
      </c>
    </row>
    <row r="24">
      <c r="A24" s="0"/>
    </row>
    <row r="25">
      <c r="A25" s="2" t="inlineStr">
        <is>
          <t xml:space="preserve">The board, highest first</t>
        </is>
      </c>
    </row>
    <row r="26">
      <c r="A26" s="11" t="inlineStr">
        <is>
          <t xml:space="preserve">Rank</t>
        </is>
      </c>
      <c r="B26" s="11" t="inlineStr">
        <is>
          <t xml:space="preserve">Rep</t>
        </is>
      </c>
      <c r="C26" s="11" t="inlineStr">
        <is>
          <t xml:space="preserve">Points</t>
        </is>
      </c>
      <c r="D26" s="11" t="inlineStr">
        <is>
          <t xml:space="preserve">On target</t>
        </is>
      </c>
    </row>
    <row r="27">
      <c r="A27" s="12">
        <v>1</v>
      </c>
      <c r="B27" s="12">
        <f>IFERROR(INDEX($B$16:$B$23,MATCH(LARGE($M$16:$M$23,1),$M$16:$M$23,0)),"")</f>
      </c>
      <c r="C27" s="12">
        <f>IFERROR(INDEX($H$16:$H$23,MATCH(LARGE($M$16:$M$23,1),$M$16:$M$23,0)),"")</f>
      </c>
      <c r="D27" s="12">
        <f>IFERROR(INDEX($K$16:$K$23,MATCH(LARGE($M$16:$M$23,1),$M$16:$M$23,0)),"")</f>
      </c>
    </row>
    <row r="28">
      <c r="A28" s="12">
        <v>2</v>
      </c>
      <c r="B28" s="12">
        <f>IFERROR(INDEX($B$16:$B$23,MATCH(LARGE($M$16:$M$23,2),$M$16:$M$23,0)),"")</f>
      </c>
      <c r="C28" s="12">
        <f>IFERROR(INDEX($H$16:$H$23,MATCH(LARGE($M$16:$M$23,2),$M$16:$M$23,0)),"")</f>
      </c>
      <c r="D28" s="12">
        <f>IFERROR(INDEX($K$16:$K$23,MATCH(LARGE($M$16:$M$23,2),$M$16:$M$23,0)),"")</f>
      </c>
    </row>
    <row r="29">
      <c r="A29" s="12">
        <v>3</v>
      </c>
      <c r="B29" s="12">
        <f>IFERROR(INDEX($B$16:$B$23,MATCH(LARGE($M$16:$M$23,3),$M$16:$M$23,0)),"")</f>
      </c>
      <c r="C29" s="12">
        <f>IFERROR(INDEX($H$16:$H$23,MATCH(LARGE($M$16:$M$23,3),$M$16:$M$23,0)),"")</f>
      </c>
      <c r="D29" s="12">
        <f>IFERROR(INDEX($K$16:$K$23,MATCH(LARGE($M$16:$M$23,3),$M$16:$M$23,0)),"")</f>
      </c>
    </row>
    <row r="30">
      <c r="A30" s="12">
        <v>4</v>
      </c>
      <c r="B30" s="12">
        <f>IFERROR(INDEX($B$16:$B$23,MATCH(LARGE($M$16:$M$23,4),$M$16:$M$23,0)),"")</f>
      </c>
      <c r="C30" s="12">
        <f>IFERROR(INDEX($H$16:$H$23,MATCH(LARGE($M$16:$M$23,4),$M$16:$M$23,0)),"")</f>
      </c>
      <c r="D30" s="12">
        <f>IFERROR(INDEX($K$16:$K$23,MATCH(LARGE($M$16:$M$23,4),$M$16:$M$23,0)),"")</f>
      </c>
    </row>
    <row r="31">
      <c r="A31" s="12">
        <v>5</v>
      </c>
      <c r="B31" s="12">
        <f>IFERROR(INDEX($B$16:$B$23,MATCH(LARGE($M$16:$M$23,5),$M$16:$M$23,0)),"")</f>
      </c>
      <c r="C31" s="12">
        <f>IFERROR(INDEX($H$16:$H$23,MATCH(LARGE($M$16:$M$23,5),$M$16:$M$23,0)),"")</f>
      </c>
      <c r="D31" s="12">
        <f>IFERROR(INDEX($K$16:$K$23,MATCH(LARGE($M$16:$M$23,5),$M$16:$M$23,0)),"")</f>
      </c>
    </row>
    <row r="32">
      <c r="A32" s="12">
        <v>6</v>
      </c>
      <c r="B32" s="12">
        <f>IFERROR(INDEX($B$16:$B$23,MATCH(LARGE($M$16:$M$23,6),$M$16:$M$23,0)),"")</f>
      </c>
      <c r="C32" s="12">
        <f>IFERROR(INDEX($H$16:$H$23,MATCH(LARGE($M$16:$M$23,6),$M$16:$M$23,0)),"")</f>
      </c>
      <c r="D32" s="12">
        <f>IFERROR(INDEX($K$16:$K$23,MATCH(LARGE($M$16:$M$23,6),$M$16:$M$23,0)),"")</f>
      </c>
    </row>
    <row r="33">
      <c r="A33" s="12">
        <v>7</v>
      </c>
      <c r="B33" s="12">
        <f>IFERROR(INDEX($B$16:$B$23,MATCH(LARGE($M$16:$M$23,7),$M$16:$M$23,0)),"")</f>
      </c>
      <c r="C33" s="12">
        <f>IFERROR(INDEX($H$16:$H$23,MATCH(LARGE($M$16:$M$23,7),$M$16:$M$23,0)),"")</f>
      </c>
      <c r="D33" s="12">
        <f>IFERROR(INDEX($K$16:$K$23,MATCH(LARGE($M$16:$M$23,7),$M$16:$M$23,0)),"")</f>
      </c>
    </row>
    <row r="34">
      <c r="A34" s="12">
        <v>8</v>
      </c>
      <c r="B34" s="12">
        <f>IFERROR(INDEX($B$16:$B$23,MATCH(LARGE($M$16:$M$23,8),$M$16:$M$23,0)),"")</f>
      </c>
      <c r="C34" s="12">
        <f>IFERROR(INDEX($H$16:$H$23,MATCH(LARGE($M$16:$M$23,8),$M$16:$M$23,0)),"")</f>
      </c>
      <c r="D34" s="12">
        <f>IFERROR(INDEX($K$16:$K$23,MATCH(LARGE($M$16:$M$23,8),$M$16:$M$23,0)),"")</f>
      </c>
    </row>
    <row r="35">
      <c r="A35" s="0"/>
    </row>
    <row r="36">
      <c r="A36" s="2" t="inlineStr">
        <is>
          <t xml:space="preserve">On target this week</t>
        </is>
      </c>
    </row>
    <row r="37">
      <c r="A37" s="5" t="inlineStr">
        <is>
          <t xml:space="preserve">On target</t>
        </is>
      </c>
      <c r="B37" s="6">
        <f>COUNTIF($K$16:$K$23,"Yes")&amp;" of "&amp;COUNTA($B$16:$B$23)</f>
      </c>
      <c r="C37" s="6"/>
      <c r="D37" s="6"/>
      <c r="E37" s="6"/>
    </row>
    <row r="38">
      <c r="A38" s="5"/>
      <c r="B38" s="6">
        <f>IFERROR(INDEX($B$16:$B$23,MATCH(1,$N$16:$N$23,0)),"")</f>
      </c>
      <c r="C38" s="6"/>
      <c r="D38" s="6"/>
      <c r="E38" s="6"/>
    </row>
    <row r="39">
      <c r="A39" s="5"/>
      <c r="B39" s="6">
        <f>IFERROR(INDEX($B$16:$B$23,MATCH(2,$N$16:$N$23,0)),"")</f>
      </c>
      <c r="C39" s="6"/>
      <c r="D39" s="6"/>
      <c r="E39" s="6"/>
    </row>
    <row r="40">
      <c r="A40" s="5"/>
      <c r="B40" s="6">
        <f>IFERROR(INDEX($B$16:$B$23,MATCH(3,$N$16:$N$23,0)),"")</f>
      </c>
      <c r="C40" s="6"/>
      <c r="D40" s="6"/>
      <c r="E40" s="6"/>
    </row>
    <row r="41">
      <c r="A41" s="5"/>
      <c r="B41" s="6">
        <f>IFERROR(INDEX($B$16:$B$23,MATCH(4,$N$16:$N$23,0)),"")</f>
      </c>
      <c r="C41" s="6"/>
      <c r="D41" s="6"/>
      <c r="E41" s="6"/>
    </row>
    <row r="42">
      <c r="A42" s="5"/>
      <c r="B42" s="6">
        <f>IFERROR(INDEX($B$16:$B$23,MATCH(5,$N$16:$N$23,0)),"")</f>
      </c>
      <c r="C42" s="6"/>
      <c r="D42" s="6"/>
      <c r="E42" s="6"/>
    </row>
    <row r="43">
      <c r="A43" s="5"/>
      <c r="B43" s="6">
        <f>IFERROR(INDEX($B$16:$B$23,MATCH(6,$N$16:$N$23,0)),"")</f>
      </c>
      <c r="C43" s="6"/>
      <c r="D43" s="6"/>
      <c r="E43" s="6"/>
    </row>
    <row r="44">
      <c r="A44" s="5"/>
      <c r="B44" s="6">
        <f>IFERROR(INDEX($B$16:$B$23,MATCH(7,$N$16:$N$23,0)),"")</f>
      </c>
      <c r="C44" s="6"/>
      <c r="D44" s="6"/>
      <c r="E44" s="6"/>
    </row>
    <row r="45">
      <c r="A45" s="5"/>
      <c r="B45" s="6">
        <f>IFERROR(INDEX($B$16:$B$23,MATCH(8,$N$16:$N$23,0)),"")</f>
      </c>
      <c r="C45" s="6"/>
      <c r="D45" s="6"/>
      <c r="E45" s="6"/>
    </row>
    <row r="46">
      <c r="A46" s="0"/>
    </row>
    <row r="47">
      <c r="A47" s="2" t="inlineStr">
        <is>
          <t xml:space="preserve">Most improved on last week</t>
        </is>
      </c>
    </row>
    <row r="48">
      <c r="A48" s="5" t="inlineStr">
        <is>
          <t xml:space="preserve">Rep</t>
        </is>
      </c>
      <c r="B48" s="6">
        <f>IF(COUNT($L$16:$L$23)=0,"",INDEX($B$16:$B$23,MATCH(MAX($L$16:$L$23),$L$16:$L$23,0)))</f>
      </c>
      <c r="C48" s="6"/>
      <c r="D48" s="6"/>
      <c r="E48" s="6"/>
    </row>
    <row r="49">
      <c r="A49" s="5" t="inlineStr">
        <is>
          <t xml:space="preserve">Points</t>
        </is>
      </c>
      <c r="B49" s="6">
        <f>IF(COUNT($L$16:$L$23)=0,"",INDEX($H$16:$H$23,MATCH(MAX($L$16:$L$23),$L$16:$L$23,0)))</f>
      </c>
      <c r="C49" s="6"/>
      <c r="D49" s="6"/>
      <c r="E49" s="6"/>
    </row>
    <row r="50">
      <c r="A50" s="5" t="inlineStr">
        <is>
          <t xml:space="preserve">Last week</t>
        </is>
      </c>
      <c r="B50" s="6">
        <f>IF(COUNT($L$16:$L$23)=0,"",INDEX($J$16:$J$23,MATCH(MAX($L$16:$L$23),$L$16:$L$23,0)))</f>
      </c>
      <c r="C50" s="6"/>
      <c r="D50" s="6"/>
      <c r="E50" s="6"/>
    </row>
    <row r="51">
      <c r="A51" s="5" t="inlineStr">
        <is>
          <t xml:space="preserve">Up by</t>
        </is>
      </c>
      <c r="B51" s="6">
        <f>IF(COUNT($L$16:$L$23)=0,"",MAX($L$16:$L$23))</f>
      </c>
      <c r="C51" s="6"/>
      <c r="D51" s="6"/>
      <c r="E51" s="6"/>
    </row>
    <row r="52">
      <c r="A52" s="0"/>
    </row>
    <row r="53">
      <c r="A53" s="2" t="inlineStr">
        <is>
          <t xml:space="preserve">The rules</t>
        </is>
      </c>
    </row>
    <row r="54">
      <c r="A54" s="0" t="inlineStr">
        <is>
          <t xml:space="preserve">Every rep agrees a weekly target in points with you on Monday</t>
        </is>
      </c>
    </row>
    <row r="55">
      <c r="A55" s="0" t="inlineStr">
        <is>
          <t xml:space="preserve">Log it the same day. Anything added after Friday, 5 pm counts next week</t>
        </is>
      </c>
    </row>
    <row r="56">
      <c r="A56" s="0" t="inlineStr">
        <is>
          <t xml:space="preserve">Monday's team meeting names the top three, the most improved and everyone on target</t>
        </is>
      </c>
    </row>
    <row r="57">
      <c r="A57" s="0" t="inlineStr">
        <is>
          <t xml:space="preserve">The points only change at the start of a month, and the team hears first</t>
        </is>
      </c>
    </row>
    <row r="58">
      <c r="A58" s="0"/>
    </row>
    <row r="59">
      <c r="A59" s="3" t="inlineStr">
        <is>
          <t xml:space="preserve">Free from activity-tracker.io/templates/sales-leaderboard</t>
        </is>
      </c>
    </row>
  </sheetData>
  <mergeCells count="16">
    <mergeCell ref="B2:E2"/>
    <mergeCell ref="B3:E3"/>
    <mergeCell ref="B4:E4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8:E48"/>
    <mergeCell ref="B49:E49"/>
    <mergeCell ref="B50:E50"/>
    <mergeCell ref="B51:E51"/>
  </mergeCells>
  <pageMargins left="0.6" right="0.6" top="0.6" bottom="0.6" header="0.3" footer="0.3"/>
</worksheet>
</file>